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PC5\Downloads\"/>
    </mc:Choice>
  </mc:AlternateContent>
  <xr:revisionPtr revIDLastSave="0" documentId="8_{9D6D4EEB-56C3-40EB-B6F8-6067A0DB638C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Tariffe Allegato 3" sheetId="1" r:id="rId1"/>
    <sheet name="Calcolo Corsi" sheetId="2" r:id="rId2"/>
    <sheet name="Date Corsi Luglio-Agost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HZ94OMpd7XY6Yq9natAHcuynAItzErY30Rhl6+ZV6ug="/>
    </ext>
  </extLst>
</workbook>
</file>

<file path=xl/calcChain.xml><?xml version="1.0" encoding="utf-8"?>
<calcChain xmlns="http://schemas.openxmlformats.org/spreadsheetml/2006/main">
  <c r="H25" i="3" l="1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G26" i="2"/>
  <c r="D26" i="2"/>
  <c r="E26" i="2" s="1"/>
  <c r="H26" i="2" s="1"/>
  <c r="G25" i="2"/>
  <c r="D25" i="2"/>
  <c r="E25" i="2" s="1"/>
  <c r="H25" i="2" s="1"/>
  <c r="G24" i="2"/>
  <c r="D24" i="2"/>
  <c r="E24" i="2" s="1"/>
  <c r="H24" i="2" s="1"/>
  <c r="H27" i="2" s="1"/>
  <c r="H28" i="2" s="1"/>
  <c r="B6" i="2"/>
</calcChain>
</file>

<file path=xl/sharedStrings.xml><?xml version="1.0" encoding="utf-8"?>
<sst xmlns="http://schemas.openxmlformats.org/spreadsheetml/2006/main" count="182" uniqueCount="130">
  <si>
    <t>ALLEGATO 3 – IMPORTI APPLICABILI (KA1-ADU-2024)</t>
  </si>
  <si>
    <t>1. VIAGGIO</t>
  </si>
  <si>
    <t>Fascia chilometrica</t>
  </si>
  <si>
    <t>Viaggio non ecologico (EUR)</t>
  </si>
  <si>
    <t>Viaggio ecologico (EUR)</t>
  </si>
  <si>
    <t>Note</t>
  </si>
  <si>
    <t>10 – 99 km</t>
  </si>
  <si>
    <t>100 – 499 km</t>
  </si>
  <si>
    <t>500 – 1.999 km</t>
  </si>
  <si>
    <t>← fascia tipica IT→Europa</t>
  </si>
  <si>
    <t>2.000 – 2.999 km</t>
  </si>
  <si>
    <t>3.000 – 3.999 km</t>
  </si>
  <si>
    <t>4.000 – 7.999 km</t>
  </si>
  <si>
    <t>solo non ecologico</t>
  </si>
  <si>
    <t>8.000 km o più</t>
  </si>
  <si>
    <t>2. SUPPORTO INDIVIDUALE (importo giornaliero EUR)</t>
  </si>
  <si>
    <t>Gruppo paese ospitante</t>
  </si>
  <si>
    <t>Paesi</t>
  </si>
  <si>
    <t>Personale (€/giorno)</t>
  </si>
  <si>
    <t>Discenti (€/giorno)</t>
  </si>
  <si>
    <t>Gruppo 1</t>
  </si>
  <si>
    <t>Austria, Belgio, Francia, Danimarca, Finlandia, Germania, Islanda, Irlanda, Italia, Liechtenstein, Lussemburgo, Paesi Bassi, Norvegia, Svezia</t>
  </si>
  <si>
    <t>Gruppo 2</t>
  </si>
  <si>
    <t>Cipro, Cechia, Estonia, Grecia, Lettonia, Malta, Portogallo, Slovacchia, Slovenia, Spagna</t>
  </si>
  <si>
    <t>Gruppo 3</t>
  </si>
  <si>
    <t>Bulgaria, Croazia, Ungheria, Lituania, Polonia, Romania, Serbia, Macedonia del Nord, Turchia</t>
  </si>
  <si>
    <t>Nota: fino al 14° giorno tariffa piena; dal 15° giorno tariffa al 70%</t>
  </si>
  <si>
    <t>3. SUPPORTO ORGANIZZATIVO</t>
  </si>
  <si>
    <t>Tipologia attività</t>
  </si>
  <si>
    <t>Contributo per partecipante (EUR)</t>
  </si>
  <si>
    <t>Mobilità discenti adulti in gruppo</t>
  </si>
  <si>
    <t>Corsi e formazione / Esperti invitati / Ospitare insegnanti</t>
  </si>
  <si>
    <t>Mobilità a breve termine discenti / Job-shadowing / Incarichi insegnamento</t>
  </si>
  <si>
    <t>Mobilità a lungo termine discenti adulti</t>
  </si>
  <si>
    <t>4. COSTO DEL CORSO</t>
  </si>
  <si>
    <t>80 EUR al giorno per partecipante – massimo 800 EUR per partecipante per progetto di mobilità</t>
  </si>
  <si>
    <t>6. VISITE PREPARATORIE</t>
  </si>
  <si>
    <t>680 EUR per partecipante (max 3 partecipanti per visita)</t>
  </si>
  <si>
    <t>ERASMUS+ KA1 – ISTRUZIONE ADULTI – Calcolo costo per corso (Teacher Academy)</t>
  </si>
  <si>
    <t>PARAMETRI (modificabili)</t>
  </si>
  <si>
    <t>Durata corso (giorni attività)</t>
  </si>
  <si>
    <t>Giorni viaggio (andata + ritorno)</t>
  </si>
  <si>
    <t>Giorni totali (corso + viaggio)</t>
  </si>
  <si>
    <t>Tariffa giornaliera corso (€/giorno)</t>
  </si>
  <si>
    <t>Costo corso – massimo per partecipante (€)</t>
  </si>
  <si>
    <t>Saldo disponibile totale (€)</t>
  </si>
  <si>
    <t>FASCE VIAGGIO – da Allegato 3 §1 (inserire l'importo scelto nella colonna F del corso)</t>
  </si>
  <si>
    <t>Fascia km</t>
  </si>
  <si>
    <t>Non ecologico (€)</t>
  </si>
  <si>
    <t>Ecologico (€)</t>
  </si>
  <si>
    <t>10–99 km</t>
  </si>
  <si>
    <t>100–499 km</t>
  </si>
  <si>
    <t>500–1.999 km  ← tipica IT→Europa</t>
  </si>
  <si>
    <t>2.000–2.999 km</t>
  </si>
  <si>
    <t>3.000–3.999 km</t>
  </si>
  <si>
    <t>4.000–7.999 km</t>
  </si>
  <si>
    <t>n.d.</t>
  </si>
  <si>
    <t>DETTAGLIO PER CORSO</t>
  </si>
  <si>
    <t>Corso</t>
  </si>
  <si>
    <t>Destinazione</t>
  </si>
  <si>
    <t>Gruppo paese
(1, 2 o 3)</t>
  </si>
  <si>
    <t>Tariffa giorn.
personale (€)</t>
  </si>
  <si>
    <t>Supporto individuale
(tariffa × 7 giorni) (€)</t>
  </si>
  <si>
    <t>Viaggio
(importo fascia) (€)</t>
  </si>
  <si>
    <t>Costo del corso
(80€ × 6gg, max 800€) (€)</t>
  </si>
  <si>
    <t>TOTALE PER CORSO (€)</t>
  </si>
  <si>
    <t>Corso 1</t>
  </si>
  <si>
    <t>Da definire (es. Bucarest)</t>
  </si>
  <si>
    <t>Corso 2</t>
  </si>
  <si>
    <t>Da definire (es. Cracovia)</t>
  </si>
  <si>
    <t>Corso 3</t>
  </si>
  <si>
    <t>Da definire (es. Danzica)</t>
  </si>
  <si>
    <t>TOTALE 3 CORSI</t>
  </si>
  <si>
    <t>SALDO RIMANENTE (€)</t>
  </si>
  <si>
    <t>NOTE:</t>
  </si>
  <si>
    <t>- Colonna C: inserire 1, 2 o 3 secondo la tabella Allegato 3 §2 (Gruppo paese ospitante)</t>
  </si>
  <si>
    <t>- Colonna F: inserire l'importo viaggio dalla tabella fasce qui sopra (righe 14–20)</t>
  </si>
  <si>
    <t>- Giorni totali = 6 giorni corso + 1 giorno viaggio = 7 giorni → usati per il supporto individuale</t>
  </si>
  <si>
    <t>- Costo del corso: 80€ × 6 giorni = 480€ (sotto il massimo di 800€)</t>
  </si>
  <si>
    <t>- Il supporto organizzativo (100€/partecipante) si aggiunge separatamente al budget, non è incluso qui</t>
  </si>
  <si>
    <t>TEACHER ACADEMY – CORSI LUGLIO / AGOSTO 2026 – DESTINAZIONI AMMISSIBILI GRUPPO 3</t>
  </si>
  <si>
    <t>Fonte: www.teacheracademy.eu  –  Tariffa personale Gruppo 3: 126 €/giorno  –  Costo corso: 480 €  –  Viaggio: 309 €  –  TOTALE STIMATO PER CORSO: 1.671 €</t>
  </si>
  <si>
    <t>Città</t>
  </si>
  <si>
    <t>Data inizio</t>
  </si>
  <si>
    <t>Titolo corso</t>
  </si>
  <si>
    <t>Gruppo
Allegato 3</t>
  </si>
  <si>
    <t>Supporto
individuale (€)</t>
  </si>
  <si>
    <t>Viaggio
(€)</t>
  </si>
  <si>
    <t>Costo
corso (€)</t>
  </si>
  <si>
    <t>TOTALE
(€)</t>
  </si>
  <si>
    <t>✓ note</t>
  </si>
  <si>
    <t>Budapest</t>
  </si>
  <si>
    <t>27/07/2026</t>
  </si>
  <si>
    <t>English Language Course (Intermediate Level)</t>
  </si>
  <si>
    <t>3</t>
  </si>
  <si>
    <t>English Language Course for Beginners</t>
  </si>
  <si>
    <t>03/08/2026</t>
  </si>
  <si>
    <t>Multiple Intelligences for Deeper Learning</t>
  </si>
  <si>
    <t>10/08/2026</t>
  </si>
  <si>
    <t>Neuroscience: Understand How Your Students Learn</t>
  </si>
  <si>
    <t>17/08/2026</t>
  </si>
  <si>
    <t>AI for School Administration and Non-Teaching Staff</t>
  </si>
  <si>
    <t xml:space="preserve">Gdańsk (Danzica) </t>
  </si>
  <si>
    <t>The Creativity Code: Strategies for Adult Educators</t>
  </si>
  <si>
    <t>Cracovia</t>
  </si>
  <si>
    <t>Canva Made Simple: Design Engaging Content for Your Class</t>
  </si>
  <si>
    <t>Lead the Digital Change: a Strategic and Holistic Approach</t>
  </si>
  <si>
    <t>Split</t>
  </si>
  <si>
    <t>06/07/2026</t>
  </si>
  <si>
    <t>Secondary Math: Engaging Real-World Applications</t>
  </si>
  <si>
    <t>necessita scalo</t>
  </si>
  <si>
    <t>13/07/2026</t>
  </si>
  <si>
    <t>AI-Enhanced STEM Classes</t>
  </si>
  <si>
    <t>Artificial Intelligence Tools for Language Teachers</t>
  </si>
  <si>
    <t>Attention Please! Digital Tools and Techniques</t>
  </si>
  <si>
    <t>Basic English for European Projects</t>
  </si>
  <si>
    <t>20/07/2026</t>
  </si>
  <si>
    <t>Preventing Early School Leaving: Strategies and Tools</t>
  </si>
  <si>
    <t xml:space="preserve">Voli 19-25 più economici (con lufhtansa da Firenze) </t>
  </si>
  <si>
    <t>We Are All Special: Inclusion and Support for Students</t>
  </si>
  <si>
    <t>Bucharest</t>
  </si>
  <si>
    <t>Museum-Based Learning in Bucharest</t>
  </si>
  <si>
    <t>Exploring Bucharest's Cultural Heritage and Diversity</t>
  </si>
  <si>
    <t>Urban Learning in Bucharest: Exploring Heritage</t>
  </si>
  <si>
    <t>24/08/2026</t>
  </si>
  <si>
    <t>Istanbul</t>
  </si>
  <si>
    <t>Digital Tools for Collaboration, Communication and Creativity</t>
  </si>
  <si>
    <t>Voli dispendiosi</t>
  </si>
  <si>
    <t>ICT Basic Tools for Gamification and 21st Century Skills</t>
  </si>
  <si>
    <t>Istruzioni: nella colonna '✓ Selezionato' inserire SÌ per i 3 corsi scelti. Riportare poi città e data nel foglio 'Calcolo Corsi'.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</si>
</sst>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€&quot;"/>
  </numFmts>
  <fonts count="9" x14ac:knownFonts="1">
    <font>
      <sz val="11"/>
      <color theme="1"/>
      <name val="Calibri"/>
      <scheme val="minor"/>
    </font>
    <font>
      <b/>
      <sz val="12"/>
      <color theme="1"/>
      <name val="Arial"/>
    </font>
    <font>
      <b/>
      <sz val="11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sz val="9"/>
      <color theme="1"/>
      <name val="Arial"/>
    </font>
    <font>
      <i/>
      <sz val="9"/>
      <color theme="1"/>
      <name val="Arial"/>
    </font>
    <font>
      <b/>
      <sz val="9"/>
      <color theme="1"/>
      <name val="Arial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/>
    <xf numFmtId="0" fontId="4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3" xfId="0" applyFont="1" applyBorder="1"/>
    <xf numFmtId="0" fontId="3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0"/>
  <sheetViews>
    <sheetView workbookViewId="0"/>
  </sheetViews>
  <sheetFormatPr defaultColWidth="14.44140625" defaultRowHeight="15" customHeight="1" x14ac:dyDescent="0.3"/>
  <cols>
    <col min="1" max="1" width="22" customWidth="1"/>
    <col min="2" max="2" width="48" customWidth="1"/>
    <col min="3" max="3" width="20" customWidth="1"/>
    <col min="4" max="4" width="22" customWidth="1"/>
    <col min="5" max="26" width="8.6640625" customWidth="1"/>
  </cols>
  <sheetData>
    <row r="1" spans="1:4" ht="15" customHeight="1" x14ac:dyDescent="0.3">
      <c r="A1" s="1" t="s">
        <v>0</v>
      </c>
    </row>
    <row r="3" spans="1:4" ht="15" customHeight="1" x14ac:dyDescent="0.3">
      <c r="A3" s="2" t="s">
        <v>1</v>
      </c>
    </row>
    <row r="4" spans="1:4" ht="23.25" customHeight="1" x14ac:dyDescent="0.3">
      <c r="A4" s="3" t="s">
        <v>2</v>
      </c>
      <c r="B4" s="3" t="s">
        <v>3</v>
      </c>
      <c r="C4" s="3" t="s">
        <v>4</v>
      </c>
      <c r="D4" s="3" t="s">
        <v>5</v>
      </c>
    </row>
    <row r="5" spans="1:4" ht="15" customHeight="1" x14ac:dyDescent="0.3">
      <c r="A5" s="4" t="s">
        <v>6</v>
      </c>
      <c r="B5" s="5">
        <v>28</v>
      </c>
      <c r="C5" s="5">
        <v>56</v>
      </c>
      <c r="D5" s="5"/>
    </row>
    <row r="6" spans="1:4" ht="15" customHeight="1" x14ac:dyDescent="0.3">
      <c r="A6" s="4" t="s">
        <v>7</v>
      </c>
      <c r="B6" s="5">
        <v>211</v>
      </c>
      <c r="C6" s="5">
        <v>285</v>
      </c>
      <c r="D6" s="5"/>
    </row>
    <row r="7" spans="1:4" ht="15" customHeight="1" x14ac:dyDescent="0.3">
      <c r="A7" s="4" t="s">
        <v>8</v>
      </c>
      <c r="B7" s="5">
        <v>309</v>
      </c>
      <c r="C7" s="5">
        <v>417</v>
      </c>
      <c r="D7" s="5" t="s">
        <v>9</v>
      </c>
    </row>
    <row r="8" spans="1:4" ht="15" customHeight="1" x14ac:dyDescent="0.3">
      <c r="A8" s="4" t="s">
        <v>10</v>
      </c>
      <c r="B8" s="5">
        <v>395</v>
      </c>
      <c r="C8" s="5">
        <v>535</v>
      </c>
      <c r="D8" s="5"/>
    </row>
    <row r="9" spans="1:4" ht="15" customHeight="1" x14ac:dyDescent="0.3">
      <c r="A9" s="4" t="s">
        <v>11</v>
      </c>
      <c r="B9" s="5">
        <v>580</v>
      </c>
      <c r="C9" s="5">
        <v>785</v>
      </c>
      <c r="D9" s="5"/>
    </row>
    <row r="10" spans="1:4" ht="15" customHeight="1" x14ac:dyDescent="0.3">
      <c r="A10" s="4" t="s">
        <v>12</v>
      </c>
      <c r="B10" s="5">
        <v>1188</v>
      </c>
      <c r="C10" s="5"/>
      <c r="D10" s="5" t="s">
        <v>13</v>
      </c>
    </row>
    <row r="11" spans="1:4" ht="15" customHeight="1" x14ac:dyDescent="0.3">
      <c r="A11" s="4" t="s">
        <v>14</v>
      </c>
      <c r="B11" s="5">
        <v>1735</v>
      </c>
      <c r="C11" s="5"/>
      <c r="D11" s="5" t="s">
        <v>13</v>
      </c>
    </row>
    <row r="13" spans="1:4" ht="15" customHeight="1" x14ac:dyDescent="0.3">
      <c r="A13" s="2" t="s">
        <v>15</v>
      </c>
    </row>
    <row r="14" spans="1:4" ht="15" customHeight="1" x14ac:dyDescent="0.3">
      <c r="A14" s="3" t="s">
        <v>16</v>
      </c>
      <c r="B14" s="3" t="s">
        <v>17</v>
      </c>
      <c r="C14" s="3" t="s">
        <v>18</v>
      </c>
      <c r="D14" s="3" t="s">
        <v>19</v>
      </c>
    </row>
    <row r="15" spans="1:4" ht="39.75" customHeight="1" x14ac:dyDescent="0.3">
      <c r="A15" s="3" t="s">
        <v>20</v>
      </c>
      <c r="B15" s="6" t="s">
        <v>21</v>
      </c>
      <c r="C15" s="5">
        <v>162</v>
      </c>
      <c r="D15" s="5">
        <v>108</v>
      </c>
    </row>
    <row r="16" spans="1:4" ht="39.75" customHeight="1" x14ac:dyDescent="0.3">
      <c r="A16" s="3" t="s">
        <v>22</v>
      </c>
      <c r="B16" s="6" t="s">
        <v>23</v>
      </c>
      <c r="C16" s="5">
        <v>144</v>
      </c>
      <c r="D16" s="5">
        <v>94</v>
      </c>
    </row>
    <row r="17" spans="1:4" ht="39.75" customHeight="1" x14ac:dyDescent="0.3">
      <c r="A17" s="3" t="s">
        <v>24</v>
      </c>
      <c r="B17" s="6" t="s">
        <v>25</v>
      </c>
      <c r="C17" s="5">
        <v>126</v>
      </c>
      <c r="D17" s="5">
        <v>79</v>
      </c>
    </row>
    <row r="18" spans="1:4" ht="15" customHeight="1" x14ac:dyDescent="0.3">
      <c r="A18" s="7" t="s">
        <v>26</v>
      </c>
    </row>
    <row r="20" spans="1:4" ht="15" customHeight="1" x14ac:dyDescent="0.3">
      <c r="A20" s="2" t="s">
        <v>27</v>
      </c>
    </row>
    <row r="21" spans="1:4" ht="15" customHeight="1" x14ac:dyDescent="0.3">
      <c r="A21" s="3" t="s">
        <v>28</v>
      </c>
      <c r="B21" s="3" t="s">
        <v>29</v>
      </c>
    </row>
    <row r="22" spans="1:4" ht="23.25" customHeight="1" x14ac:dyDescent="0.3">
      <c r="A22" s="4" t="s">
        <v>30</v>
      </c>
      <c r="B22" s="5">
        <v>125</v>
      </c>
    </row>
    <row r="23" spans="1:4" ht="34.5" customHeight="1" x14ac:dyDescent="0.3">
      <c r="A23" s="4" t="s">
        <v>31</v>
      </c>
      <c r="B23" s="5">
        <v>100</v>
      </c>
    </row>
    <row r="24" spans="1:4" ht="34.5" customHeight="1" x14ac:dyDescent="0.3">
      <c r="A24" s="4" t="s">
        <v>32</v>
      </c>
      <c r="B24" s="5">
        <v>350</v>
      </c>
    </row>
    <row r="25" spans="1:4" ht="23.25" customHeight="1" x14ac:dyDescent="0.3">
      <c r="A25" s="4" t="s">
        <v>33</v>
      </c>
      <c r="B25" s="5">
        <v>500</v>
      </c>
    </row>
    <row r="27" spans="1:4" ht="15" customHeight="1" x14ac:dyDescent="0.3">
      <c r="A27" s="2" t="s">
        <v>34</v>
      </c>
    </row>
    <row r="28" spans="1:4" ht="15" customHeight="1" x14ac:dyDescent="0.3">
      <c r="A28" s="8" t="s">
        <v>35</v>
      </c>
    </row>
    <row r="30" spans="1:4" ht="15" customHeight="1" x14ac:dyDescent="0.3">
      <c r="A30" s="2" t="s">
        <v>36</v>
      </c>
    </row>
    <row r="31" spans="1:4" ht="15" customHeight="1" x14ac:dyDescent="0.3">
      <c r="A31" s="8" t="s">
        <v>37</v>
      </c>
    </row>
    <row r="32" spans="1:4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5" right="0.75" top="1" bottom="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00"/>
  <sheetViews>
    <sheetView workbookViewId="0"/>
  </sheetViews>
  <sheetFormatPr defaultColWidth="14.44140625" defaultRowHeight="15" customHeight="1" x14ac:dyDescent="0.3"/>
  <cols>
    <col min="1" max="1" width="10" customWidth="1"/>
    <col min="2" max="2" width="28" customWidth="1"/>
    <col min="3" max="3" width="10" customWidth="1"/>
    <col min="4" max="4" width="12" customWidth="1"/>
    <col min="5" max="5" width="18" customWidth="1"/>
    <col min="6" max="6" width="14" customWidth="1"/>
    <col min="7" max="8" width="18" customWidth="1"/>
    <col min="9" max="26" width="8.6640625" customWidth="1"/>
  </cols>
  <sheetData>
    <row r="1" spans="1:8" ht="24" customHeight="1" x14ac:dyDescent="0.3">
      <c r="A1" s="20" t="s">
        <v>38</v>
      </c>
      <c r="B1" s="19"/>
      <c r="C1" s="19"/>
      <c r="D1" s="19"/>
      <c r="E1" s="19"/>
      <c r="F1" s="19"/>
      <c r="G1" s="19"/>
      <c r="H1" s="19"/>
    </row>
    <row r="2" spans="1:8" ht="14.25" customHeight="1" x14ac:dyDescent="0.3"/>
    <row r="3" spans="1:8" ht="15" customHeight="1" x14ac:dyDescent="0.3">
      <c r="A3" s="2" t="s">
        <v>39</v>
      </c>
    </row>
    <row r="4" spans="1:8" ht="45.75" customHeight="1" x14ac:dyDescent="0.3">
      <c r="A4" s="4" t="s">
        <v>40</v>
      </c>
      <c r="B4" s="3">
        <v>6</v>
      </c>
    </row>
    <row r="5" spans="1:8" ht="45.75" customHeight="1" x14ac:dyDescent="0.3">
      <c r="A5" s="4" t="s">
        <v>41</v>
      </c>
      <c r="B5" s="3">
        <v>1</v>
      </c>
    </row>
    <row r="6" spans="1:8" ht="45.75" customHeight="1" x14ac:dyDescent="0.3">
      <c r="A6" s="9" t="s">
        <v>42</v>
      </c>
      <c r="B6" s="3">
        <f>B4+B5</f>
        <v>7</v>
      </c>
    </row>
    <row r="7" spans="1:8" ht="45.75" customHeight="1" x14ac:dyDescent="0.3">
      <c r="A7" s="4" t="s">
        <v>43</v>
      </c>
      <c r="B7" s="10">
        <v>80</v>
      </c>
    </row>
    <row r="8" spans="1:8" ht="68.25" customHeight="1" x14ac:dyDescent="0.3">
      <c r="A8" s="4" t="s">
        <v>44</v>
      </c>
      <c r="B8" s="10">
        <v>800</v>
      </c>
    </row>
    <row r="9" spans="1:8" ht="34.5" customHeight="1" x14ac:dyDescent="0.3">
      <c r="A9" s="4" t="s">
        <v>45</v>
      </c>
      <c r="B9" s="10">
        <v>5087</v>
      </c>
    </row>
    <row r="10" spans="1:8" ht="14.25" customHeight="1" x14ac:dyDescent="0.3"/>
    <row r="11" spans="1:8" ht="14.25" customHeight="1" x14ac:dyDescent="0.3"/>
    <row r="12" spans="1:8" ht="15" customHeight="1" x14ac:dyDescent="0.3">
      <c r="A12" s="21" t="s">
        <v>46</v>
      </c>
      <c r="B12" s="19"/>
      <c r="C12" s="19"/>
      <c r="D12" s="19"/>
      <c r="E12" s="19"/>
      <c r="F12" s="19"/>
      <c r="G12" s="19"/>
      <c r="H12" s="19"/>
    </row>
    <row r="13" spans="1:8" ht="23.25" customHeight="1" x14ac:dyDescent="0.3">
      <c r="A13" s="3" t="s">
        <v>47</v>
      </c>
      <c r="B13" s="3" t="s">
        <v>48</v>
      </c>
      <c r="C13" s="3" t="s">
        <v>49</v>
      </c>
    </row>
    <row r="14" spans="1:8" ht="15" customHeight="1" x14ac:dyDescent="0.3">
      <c r="A14" s="4" t="s">
        <v>50</v>
      </c>
      <c r="B14" s="5">
        <v>28</v>
      </c>
      <c r="C14" s="5">
        <v>56</v>
      </c>
    </row>
    <row r="15" spans="1:8" ht="23.25" customHeight="1" x14ac:dyDescent="0.3">
      <c r="A15" s="4" t="s">
        <v>51</v>
      </c>
      <c r="B15" s="5">
        <v>211</v>
      </c>
      <c r="C15" s="5">
        <v>285</v>
      </c>
    </row>
    <row r="16" spans="1:8" ht="45.75" customHeight="1" x14ac:dyDescent="0.3">
      <c r="A16" s="4" t="s">
        <v>52</v>
      </c>
      <c r="B16" s="5">
        <v>309</v>
      </c>
      <c r="C16" s="5">
        <v>417</v>
      </c>
    </row>
    <row r="17" spans="1:8" ht="23.25" customHeight="1" x14ac:dyDescent="0.3">
      <c r="A17" s="4" t="s">
        <v>53</v>
      </c>
      <c r="B17" s="5">
        <v>395</v>
      </c>
      <c r="C17" s="5">
        <v>535</v>
      </c>
    </row>
    <row r="18" spans="1:8" ht="23.25" customHeight="1" x14ac:dyDescent="0.3">
      <c r="A18" s="4" t="s">
        <v>54</v>
      </c>
      <c r="B18" s="5">
        <v>580</v>
      </c>
      <c r="C18" s="5">
        <v>785</v>
      </c>
    </row>
    <row r="19" spans="1:8" ht="23.25" customHeight="1" x14ac:dyDescent="0.3">
      <c r="A19" s="4" t="s">
        <v>55</v>
      </c>
      <c r="B19" s="5">
        <v>1188</v>
      </c>
      <c r="C19" s="5" t="s">
        <v>56</v>
      </c>
    </row>
    <row r="20" spans="1:8" ht="23.25" customHeight="1" x14ac:dyDescent="0.3">
      <c r="A20" s="4" t="s">
        <v>14</v>
      </c>
      <c r="B20" s="5">
        <v>1735</v>
      </c>
      <c r="C20" s="5" t="s">
        <v>56</v>
      </c>
    </row>
    <row r="21" spans="1:8" ht="14.25" customHeight="1" x14ac:dyDescent="0.3"/>
    <row r="22" spans="1:8" ht="19.5" customHeight="1" x14ac:dyDescent="0.3">
      <c r="A22" s="22" t="s">
        <v>57</v>
      </c>
      <c r="B22" s="19"/>
      <c r="C22" s="19"/>
      <c r="D22" s="19"/>
      <c r="E22" s="19"/>
      <c r="F22" s="19"/>
      <c r="G22" s="19"/>
      <c r="H22" s="19"/>
    </row>
    <row r="23" spans="1:8" ht="42" customHeight="1" x14ac:dyDescent="0.3">
      <c r="A23" s="11" t="s">
        <v>58</v>
      </c>
      <c r="B23" s="11" t="s">
        <v>59</v>
      </c>
      <c r="C23" s="11" t="s">
        <v>60</v>
      </c>
      <c r="D23" s="11" t="s">
        <v>61</v>
      </c>
      <c r="E23" s="11" t="s">
        <v>62</v>
      </c>
      <c r="F23" s="11" t="s">
        <v>63</v>
      </c>
      <c r="G23" s="11" t="s">
        <v>64</v>
      </c>
      <c r="H23" s="11" t="s">
        <v>65</v>
      </c>
    </row>
    <row r="24" spans="1:8" ht="15" customHeight="1" x14ac:dyDescent="0.3">
      <c r="A24" s="3" t="s">
        <v>66</v>
      </c>
      <c r="B24" s="4" t="s">
        <v>67</v>
      </c>
      <c r="C24" s="5">
        <v>3</v>
      </c>
      <c r="D24" s="12">
        <f t="shared" ref="D24:D26" si="0">IF(C24=1,162,IF(C24=2,144,IF(C24=3,126,"")))</f>
        <v>126</v>
      </c>
      <c r="E24" s="12">
        <f t="shared" ref="E24:E26" si="1">D24*$B$6</f>
        <v>882</v>
      </c>
      <c r="F24" s="10">
        <v>309</v>
      </c>
      <c r="G24" s="12">
        <f t="shared" ref="G24:G26" si="2">MIN($B$7*$B$4,$B$8)</f>
        <v>480</v>
      </c>
      <c r="H24" s="10">
        <f t="shared" ref="H24:H26" si="3">E24+F24+G24</f>
        <v>1671</v>
      </c>
    </row>
    <row r="25" spans="1:8" ht="15" customHeight="1" x14ac:dyDescent="0.3">
      <c r="A25" s="3" t="s">
        <v>68</v>
      </c>
      <c r="B25" s="4" t="s">
        <v>69</v>
      </c>
      <c r="C25" s="5">
        <v>3</v>
      </c>
      <c r="D25" s="12">
        <f t="shared" si="0"/>
        <v>126</v>
      </c>
      <c r="E25" s="12">
        <f t="shared" si="1"/>
        <v>882</v>
      </c>
      <c r="F25" s="10">
        <v>309</v>
      </c>
      <c r="G25" s="12">
        <f t="shared" si="2"/>
        <v>480</v>
      </c>
      <c r="H25" s="10">
        <f t="shared" si="3"/>
        <v>1671</v>
      </c>
    </row>
    <row r="26" spans="1:8" ht="15" customHeight="1" x14ac:dyDescent="0.3">
      <c r="A26" s="3" t="s">
        <v>70</v>
      </c>
      <c r="B26" s="4" t="s">
        <v>71</v>
      </c>
      <c r="C26" s="5">
        <v>3</v>
      </c>
      <c r="D26" s="12">
        <f t="shared" si="0"/>
        <v>126</v>
      </c>
      <c r="E26" s="12">
        <f t="shared" si="1"/>
        <v>882</v>
      </c>
      <c r="F26" s="10">
        <v>309</v>
      </c>
      <c r="G26" s="12">
        <f t="shared" si="2"/>
        <v>480</v>
      </c>
      <c r="H26" s="10">
        <f t="shared" si="3"/>
        <v>1671</v>
      </c>
    </row>
    <row r="27" spans="1:8" ht="15" customHeight="1" x14ac:dyDescent="0.3">
      <c r="A27" s="23" t="s">
        <v>72</v>
      </c>
      <c r="B27" s="24"/>
      <c r="C27" s="24"/>
      <c r="D27" s="24"/>
      <c r="E27" s="24"/>
      <c r="F27" s="24"/>
      <c r="G27" s="24"/>
      <c r="H27" s="13">
        <f>SUM(H24:H26)</f>
        <v>5013</v>
      </c>
    </row>
    <row r="28" spans="1:8" ht="15" customHeight="1" x14ac:dyDescent="0.3">
      <c r="A28" s="25" t="s">
        <v>73</v>
      </c>
      <c r="B28" s="24"/>
      <c r="C28" s="24"/>
      <c r="D28" s="24"/>
      <c r="E28" s="24"/>
      <c r="F28" s="24"/>
      <c r="G28" s="24"/>
      <c r="H28" s="13">
        <f>$B$9-H27</f>
        <v>74</v>
      </c>
    </row>
    <row r="29" spans="1:8" ht="14.25" customHeight="1" x14ac:dyDescent="0.3"/>
    <row r="30" spans="1:8" ht="15" customHeight="1" x14ac:dyDescent="0.3">
      <c r="A30" s="14" t="s">
        <v>74</v>
      </c>
    </row>
    <row r="31" spans="1:8" ht="15" customHeight="1" x14ac:dyDescent="0.3">
      <c r="A31" s="18" t="s">
        <v>75</v>
      </c>
      <c r="B31" s="19"/>
      <c r="C31" s="19"/>
      <c r="D31" s="19"/>
      <c r="E31" s="19"/>
      <c r="F31" s="19"/>
      <c r="G31" s="19"/>
      <c r="H31" s="19"/>
    </row>
    <row r="32" spans="1:8" ht="15" customHeight="1" x14ac:dyDescent="0.3">
      <c r="A32" s="18" t="s">
        <v>76</v>
      </c>
      <c r="B32" s="19"/>
      <c r="C32" s="19"/>
      <c r="D32" s="19"/>
      <c r="E32" s="19"/>
      <c r="F32" s="19"/>
      <c r="G32" s="19"/>
      <c r="H32" s="19"/>
    </row>
    <row r="33" spans="1:8" ht="15" customHeight="1" x14ac:dyDescent="0.3">
      <c r="A33" s="18" t="s">
        <v>77</v>
      </c>
      <c r="B33" s="19"/>
      <c r="C33" s="19"/>
      <c r="D33" s="19"/>
      <c r="E33" s="19"/>
      <c r="F33" s="19"/>
      <c r="G33" s="19"/>
      <c r="H33" s="19"/>
    </row>
    <row r="34" spans="1:8" ht="15" customHeight="1" x14ac:dyDescent="0.3">
      <c r="A34" s="18" t="s">
        <v>78</v>
      </c>
      <c r="B34" s="19"/>
      <c r="C34" s="19"/>
      <c r="D34" s="19"/>
      <c r="E34" s="19"/>
      <c r="F34" s="19"/>
      <c r="G34" s="19"/>
      <c r="H34" s="19"/>
    </row>
    <row r="35" spans="1:8" ht="15" customHeight="1" x14ac:dyDescent="0.3">
      <c r="A35" s="18" t="s">
        <v>79</v>
      </c>
      <c r="B35" s="19"/>
      <c r="C35" s="19"/>
      <c r="D35" s="19"/>
      <c r="E35" s="19"/>
      <c r="F35" s="19"/>
      <c r="G35" s="19"/>
      <c r="H35" s="19"/>
    </row>
    <row r="36" spans="1:8" ht="14.25" customHeight="1" x14ac:dyDescent="0.3"/>
    <row r="37" spans="1:8" ht="14.25" customHeight="1" x14ac:dyDescent="0.3"/>
    <row r="38" spans="1:8" ht="14.25" customHeight="1" x14ac:dyDescent="0.3"/>
    <row r="39" spans="1:8" ht="14.25" customHeight="1" x14ac:dyDescent="0.3"/>
    <row r="40" spans="1:8" ht="14.25" customHeight="1" x14ac:dyDescent="0.3"/>
    <row r="41" spans="1:8" ht="14.25" customHeight="1" x14ac:dyDescent="0.3"/>
    <row r="42" spans="1:8" ht="14.25" customHeight="1" x14ac:dyDescent="0.3"/>
    <row r="43" spans="1:8" ht="14.25" customHeight="1" x14ac:dyDescent="0.3"/>
    <row r="44" spans="1:8" ht="14.25" customHeight="1" x14ac:dyDescent="0.3"/>
    <row r="45" spans="1:8" ht="14.25" customHeight="1" x14ac:dyDescent="0.3"/>
    <row r="46" spans="1:8" ht="14.25" customHeight="1" x14ac:dyDescent="0.3"/>
    <row r="47" spans="1:8" ht="14.25" customHeight="1" x14ac:dyDescent="0.3"/>
    <row r="48" spans="1: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0">
    <mergeCell ref="A33:H33"/>
    <mergeCell ref="A34:H34"/>
    <mergeCell ref="A35:H35"/>
    <mergeCell ref="A1:H1"/>
    <mergeCell ref="A12:H12"/>
    <mergeCell ref="A22:H22"/>
    <mergeCell ref="A27:G27"/>
    <mergeCell ref="A28:G28"/>
    <mergeCell ref="A31:H31"/>
    <mergeCell ref="A32:H32"/>
  </mergeCells>
  <pageMargins left="0.75" right="0.75" top="1" bottom="1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97"/>
  <sheetViews>
    <sheetView tabSelected="1" workbookViewId="0">
      <selection sqref="A1:H1"/>
    </sheetView>
  </sheetViews>
  <sheetFormatPr defaultColWidth="14.44140625" defaultRowHeight="15" customHeight="1" x14ac:dyDescent="0.3"/>
  <cols>
    <col min="1" max="1" width="16.33203125" customWidth="1"/>
    <col min="2" max="2" width="13" customWidth="1"/>
    <col min="3" max="3" width="46" customWidth="1"/>
    <col min="4" max="4" width="9" customWidth="1"/>
    <col min="5" max="5" width="13" customWidth="1"/>
    <col min="6" max="7" width="10" customWidth="1"/>
    <col min="8" max="8" width="12" customWidth="1"/>
    <col min="9" max="9" width="28.33203125" customWidth="1"/>
    <col min="10" max="26" width="8.6640625" customWidth="1"/>
  </cols>
  <sheetData>
    <row r="1" spans="1:9" ht="24" customHeight="1" x14ac:dyDescent="0.3">
      <c r="A1" s="20" t="s">
        <v>80</v>
      </c>
      <c r="B1" s="19"/>
      <c r="C1" s="19"/>
      <c r="D1" s="19"/>
      <c r="E1" s="19"/>
      <c r="F1" s="19"/>
      <c r="G1" s="19"/>
      <c r="H1" s="19"/>
    </row>
    <row r="2" spans="1:9" ht="15.75" customHeight="1" x14ac:dyDescent="0.3">
      <c r="A2" s="26" t="s">
        <v>81</v>
      </c>
      <c r="B2" s="19"/>
      <c r="C2" s="19"/>
      <c r="D2" s="19"/>
      <c r="E2" s="19"/>
      <c r="F2" s="19"/>
      <c r="G2" s="19"/>
      <c r="H2" s="19"/>
    </row>
    <row r="3" spans="1:9" ht="14.25" customHeight="1" x14ac:dyDescent="0.3"/>
    <row r="4" spans="1:9" ht="36" customHeight="1" x14ac:dyDescent="0.3">
      <c r="A4" s="11" t="s">
        <v>82</v>
      </c>
      <c r="B4" s="11" t="s">
        <v>83</v>
      </c>
      <c r="C4" s="11" t="s">
        <v>84</v>
      </c>
      <c r="D4" s="11" t="s">
        <v>85</v>
      </c>
      <c r="E4" s="11" t="s">
        <v>86</v>
      </c>
      <c r="F4" s="11" t="s">
        <v>87</v>
      </c>
      <c r="G4" s="11" t="s">
        <v>88</v>
      </c>
      <c r="H4" s="11" t="s">
        <v>89</v>
      </c>
      <c r="I4" s="11" t="s">
        <v>90</v>
      </c>
    </row>
    <row r="5" spans="1:9" ht="18" customHeight="1" x14ac:dyDescent="0.3">
      <c r="A5" s="15" t="s">
        <v>91</v>
      </c>
      <c r="B5" s="15" t="s">
        <v>92</v>
      </c>
      <c r="C5" s="6" t="s">
        <v>93</v>
      </c>
      <c r="D5" s="15" t="s">
        <v>94</v>
      </c>
      <c r="E5" s="16">
        <v>882</v>
      </c>
      <c r="F5" s="16">
        <v>309</v>
      </c>
      <c r="G5" s="16">
        <v>480</v>
      </c>
      <c r="H5" s="17">
        <f t="shared" ref="H5:H25" si="0">E5+F5+G5</f>
        <v>1671</v>
      </c>
      <c r="I5" s="15"/>
    </row>
    <row r="6" spans="1:9" ht="18" customHeight="1" x14ac:dyDescent="0.3">
      <c r="A6" s="15" t="s">
        <v>91</v>
      </c>
      <c r="B6" s="15" t="s">
        <v>92</v>
      </c>
      <c r="C6" s="6" t="s">
        <v>95</v>
      </c>
      <c r="D6" s="15" t="s">
        <v>94</v>
      </c>
      <c r="E6" s="16">
        <v>882</v>
      </c>
      <c r="F6" s="16">
        <v>309</v>
      </c>
      <c r="G6" s="16">
        <v>480</v>
      </c>
      <c r="H6" s="17">
        <f t="shared" si="0"/>
        <v>1671</v>
      </c>
      <c r="I6" s="15"/>
    </row>
    <row r="7" spans="1:9" ht="18" customHeight="1" x14ac:dyDescent="0.3">
      <c r="A7" s="15" t="s">
        <v>91</v>
      </c>
      <c r="B7" s="15" t="s">
        <v>96</v>
      </c>
      <c r="C7" s="6" t="s">
        <v>97</v>
      </c>
      <c r="D7" s="15" t="s">
        <v>94</v>
      </c>
      <c r="E7" s="16">
        <v>882</v>
      </c>
      <c r="F7" s="16">
        <v>309</v>
      </c>
      <c r="G7" s="16">
        <v>480</v>
      </c>
      <c r="H7" s="17">
        <f t="shared" si="0"/>
        <v>1671</v>
      </c>
      <c r="I7" s="15"/>
    </row>
    <row r="8" spans="1:9" ht="18" customHeight="1" x14ac:dyDescent="0.3">
      <c r="A8" s="15" t="s">
        <v>91</v>
      </c>
      <c r="B8" s="15" t="s">
        <v>98</v>
      </c>
      <c r="C8" s="6" t="s">
        <v>99</v>
      </c>
      <c r="D8" s="15" t="s">
        <v>94</v>
      </c>
      <c r="E8" s="16">
        <v>882</v>
      </c>
      <c r="F8" s="16">
        <v>309</v>
      </c>
      <c r="G8" s="16">
        <v>480</v>
      </c>
      <c r="H8" s="17">
        <f t="shared" si="0"/>
        <v>1671</v>
      </c>
      <c r="I8" s="15"/>
    </row>
    <row r="9" spans="1:9" ht="18" customHeight="1" x14ac:dyDescent="0.3">
      <c r="A9" s="15" t="s">
        <v>91</v>
      </c>
      <c r="B9" s="15" t="s">
        <v>100</v>
      </c>
      <c r="C9" s="6" t="s">
        <v>101</v>
      </c>
      <c r="D9" s="15" t="s">
        <v>94</v>
      </c>
      <c r="E9" s="16">
        <v>882</v>
      </c>
      <c r="F9" s="16">
        <v>309</v>
      </c>
      <c r="G9" s="16">
        <v>480</v>
      </c>
      <c r="H9" s="17">
        <f t="shared" si="0"/>
        <v>1671</v>
      </c>
      <c r="I9" s="15"/>
    </row>
    <row r="10" spans="1:9" ht="18" customHeight="1" x14ac:dyDescent="0.3">
      <c r="A10" s="15" t="s">
        <v>102</v>
      </c>
      <c r="B10" s="15" t="s">
        <v>96</v>
      </c>
      <c r="C10" s="6" t="s">
        <v>103</v>
      </c>
      <c r="D10" s="15" t="s">
        <v>94</v>
      </c>
      <c r="E10" s="16">
        <v>882</v>
      </c>
      <c r="F10" s="16">
        <v>309</v>
      </c>
      <c r="G10" s="16">
        <v>480</v>
      </c>
      <c r="H10" s="17">
        <f t="shared" si="0"/>
        <v>1671</v>
      </c>
      <c r="I10" s="15"/>
    </row>
    <row r="11" spans="1:9" ht="18" customHeight="1" x14ac:dyDescent="0.3">
      <c r="A11" s="15" t="s">
        <v>104</v>
      </c>
      <c r="B11" s="15" t="s">
        <v>92</v>
      </c>
      <c r="C11" s="6" t="s">
        <v>105</v>
      </c>
      <c r="D11" s="15" t="s">
        <v>94</v>
      </c>
      <c r="E11" s="16">
        <v>882</v>
      </c>
      <c r="F11" s="16">
        <v>309</v>
      </c>
      <c r="G11" s="16">
        <v>480</v>
      </c>
      <c r="H11" s="17">
        <f t="shared" si="0"/>
        <v>1671</v>
      </c>
      <c r="I11" s="15"/>
    </row>
    <row r="12" spans="1:9" ht="18" customHeight="1" x14ac:dyDescent="0.3">
      <c r="A12" s="15" t="s">
        <v>104</v>
      </c>
      <c r="B12" s="15" t="s">
        <v>92</v>
      </c>
      <c r="C12" s="6" t="s">
        <v>106</v>
      </c>
      <c r="D12" s="15" t="s">
        <v>94</v>
      </c>
      <c r="E12" s="16">
        <v>882</v>
      </c>
      <c r="F12" s="16">
        <v>309</v>
      </c>
      <c r="G12" s="16">
        <v>480</v>
      </c>
      <c r="H12" s="17">
        <f t="shared" si="0"/>
        <v>1671</v>
      </c>
      <c r="I12" s="15"/>
    </row>
    <row r="13" spans="1:9" ht="24" customHeight="1" x14ac:dyDescent="0.3">
      <c r="A13" s="15" t="s">
        <v>107</v>
      </c>
      <c r="B13" s="15" t="s">
        <v>108</v>
      </c>
      <c r="C13" s="6" t="s">
        <v>109</v>
      </c>
      <c r="D13" s="15" t="s">
        <v>94</v>
      </c>
      <c r="E13" s="16">
        <v>882</v>
      </c>
      <c r="F13" s="16">
        <v>309</v>
      </c>
      <c r="G13" s="16">
        <v>480</v>
      </c>
      <c r="H13" s="17">
        <f t="shared" si="0"/>
        <v>1671</v>
      </c>
      <c r="I13" s="15" t="s">
        <v>110</v>
      </c>
    </row>
    <row r="14" spans="1:9" ht="18" customHeight="1" x14ac:dyDescent="0.3">
      <c r="A14" s="15" t="s">
        <v>107</v>
      </c>
      <c r="B14" s="15" t="s">
        <v>111</v>
      </c>
      <c r="C14" s="6" t="s">
        <v>112</v>
      </c>
      <c r="D14" s="15" t="s">
        <v>94</v>
      </c>
      <c r="E14" s="16">
        <v>882</v>
      </c>
      <c r="F14" s="16">
        <v>309</v>
      </c>
      <c r="G14" s="16">
        <v>480</v>
      </c>
      <c r="H14" s="17">
        <f t="shared" si="0"/>
        <v>1671</v>
      </c>
      <c r="I14" s="15"/>
    </row>
    <row r="15" spans="1:9" ht="18" customHeight="1" x14ac:dyDescent="0.3">
      <c r="A15" s="15" t="s">
        <v>107</v>
      </c>
      <c r="B15" s="15" t="s">
        <v>111</v>
      </c>
      <c r="C15" s="6" t="s">
        <v>113</v>
      </c>
      <c r="D15" s="15" t="s">
        <v>94</v>
      </c>
      <c r="E15" s="16">
        <v>882</v>
      </c>
      <c r="F15" s="16">
        <v>309</v>
      </c>
      <c r="G15" s="16">
        <v>480</v>
      </c>
      <c r="H15" s="17">
        <f t="shared" si="0"/>
        <v>1671</v>
      </c>
      <c r="I15" s="15"/>
    </row>
    <row r="16" spans="1:9" ht="18" customHeight="1" x14ac:dyDescent="0.3">
      <c r="A16" s="15" t="s">
        <v>107</v>
      </c>
      <c r="B16" s="15" t="s">
        <v>111</v>
      </c>
      <c r="C16" s="6" t="s">
        <v>114</v>
      </c>
      <c r="D16" s="15" t="s">
        <v>94</v>
      </c>
      <c r="E16" s="16">
        <v>882</v>
      </c>
      <c r="F16" s="16">
        <v>309</v>
      </c>
      <c r="G16" s="16">
        <v>480</v>
      </c>
      <c r="H16" s="17">
        <f t="shared" si="0"/>
        <v>1671</v>
      </c>
      <c r="I16" s="15"/>
    </row>
    <row r="17" spans="1:9" ht="18" customHeight="1" x14ac:dyDescent="0.3">
      <c r="A17" s="15" t="s">
        <v>107</v>
      </c>
      <c r="B17" s="15" t="s">
        <v>111</v>
      </c>
      <c r="C17" s="6" t="s">
        <v>115</v>
      </c>
      <c r="D17" s="15" t="s">
        <v>94</v>
      </c>
      <c r="E17" s="16">
        <v>882</v>
      </c>
      <c r="F17" s="16">
        <v>309</v>
      </c>
      <c r="G17" s="16">
        <v>480</v>
      </c>
      <c r="H17" s="17">
        <f t="shared" si="0"/>
        <v>1671</v>
      </c>
      <c r="I17" s="15"/>
    </row>
    <row r="18" spans="1:9" ht="18" customHeight="1" x14ac:dyDescent="0.3">
      <c r="A18" s="15" t="s">
        <v>107</v>
      </c>
      <c r="B18" s="15" t="s">
        <v>116</v>
      </c>
      <c r="C18" s="6" t="s">
        <v>117</v>
      </c>
      <c r="D18" s="15" t="s">
        <v>94</v>
      </c>
      <c r="E18" s="16">
        <v>882</v>
      </c>
      <c r="F18" s="16">
        <v>309</v>
      </c>
      <c r="G18" s="16">
        <v>480</v>
      </c>
      <c r="H18" s="17">
        <f t="shared" si="0"/>
        <v>1671</v>
      </c>
      <c r="I18" s="15" t="s">
        <v>118</v>
      </c>
    </row>
    <row r="19" spans="1:9" ht="18" customHeight="1" x14ac:dyDescent="0.3">
      <c r="A19" s="15" t="s">
        <v>107</v>
      </c>
      <c r="B19" s="15" t="s">
        <v>116</v>
      </c>
      <c r="C19" s="6" t="s">
        <v>119</v>
      </c>
      <c r="D19" s="15" t="s">
        <v>94</v>
      </c>
      <c r="E19" s="16">
        <v>882</v>
      </c>
      <c r="F19" s="16">
        <v>309</v>
      </c>
      <c r="G19" s="16">
        <v>480</v>
      </c>
      <c r="H19" s="17">
        <f t="shared" si="0"/>
        <v>1671</v>
      </c>
      <c r="I19" s="15"/>
    </row>
    <row r="20" spans="1:9" ht="18" customHeight="1" x14ac:dyDescent="0.3">
      <c r="A20" s="15" t="s">
        <v>120</v>
      </c>
      <c r="B20" s="15" t="s">
        <v>108</v>
      </c>
      <c r="C20" s="6" t="s">
        <v>121</v>
      </c>
      <c r="D20" s="15" t="s">
        <v>94</v>
      </c>
      <c r="E20" s="16">
        <v>882</v>
      </c>
      <c r="F20" s="16">
        <v>309</v>
      </c>
      <c r="G20" s="16">
        <v>480</v>
      </c>
      <c r="H20" s="17">
        <f t="shared" si="0"/>
        <v>1671</v>
      </c>
      <c r="I20" s="15"/>
    </row>
    <row r="21" spans="1:9" ht="18" customHeight="1" x14ac:dyDescent="0.3">
      <c r="A21" s="15" t="s">
        <v>120</v>
      </c>
      <c r="B21" s="15" t="s">
        <v>92</v>
      </c>
      <c r="C21" s="6" t="s">
        <v>122</v>
      </c>
      <c r="D21" s="15" t="s">
        <v>94</v>
      </c>
      <c r="E21" s="16">
        <v>882</v>
      </c>
      <c r="F21" s="16">
        <v>309</v>
      </c>
      <c r="G21" s="16">
        <v>480</v>
      </c>
      <c r="H21" s="17">
        <f t="shared" si="0"/>
        <v>1671</v>
      </c>
      <c r="I21" s="15"/>
    </row>
    <row r="22" spans="1:9" ht="18" customHeight="1" x14ac:dyDescent="0.3">
      <c r="A22" s="15" t="s">
        <v>120</v>
      </c>
      <c r="B22" s="15" t="s">
        <v>96</v>
      </c>
      <c r="C22" s="6" t="s">
        <v>123</v>
      </c>
      <c r="D22" s="15" t="s">
        <v>94</v>
      </c>
      <c r="E22" s="16">
        <v>882</v>
      </c>
      <c r="F22" s="16">
        <v>309</v>
      </c>
      <c r="G22" s="16">
        <v>480</v>
      </c>
      <c r="H22" s="17">
        <f t="shared" si="0"/>
        <v>1671</v>
      </c>
      <c r="I22" s="15"/>
    </row>
    <row r="23" spans="1:9" ht="18" customHeight="1" x14ac:dyDescent="0.3">
      <c r="A23" s="15" t="s">
        <v>120</v>
      </c>
      <c r="B23" s="15" t="s">
        <v>124</v>
      </c>
      <c r="C23" s="6" t="s">
        <v>122</v>
      </c>
      <c r="D23" s="15" t="s">
        <v>94</v>
      </c>
      <c r="E23" s="16">
        <v>882</v>
      </c>
      <c r="F23" s="16">
        <v>309</v>
      </c>
      <c r="G23" s="16">
        <v>480</v>
      </c>
      <c r="H23" s="17">
        <f t="shared" si="0"/>
        <v>1671</v>
      </c>
      <c r="I23" s="15"/>
    </row>
    <row r="24" spans="1:9" ht="18" customHeight="1" x14ac:dyDescent="0.3">
      <c r="A24" s="15" t="s">
        <v>125</v>
      </c>
      <c r="B24" s="15" t="s">
        <v>111</v>
      </c>
      <c r="C24" s="6" t="s">
        <v>126</v>
      </c>
      <c r="D24" s="15" t="s">
        <v>94</v>
      </c>
      <c r="E24" s="16">
        <v>882</v>
      </c>
      <c r="F24" s="16">
        <v>309</v>
      </c>
      <c r="G24" s="16">
        <v>480</v>
      </c>
      <c r="H24" s="17">
        <f t="shared" si="0"/>
        <v>1671</v>
      </c>
      <c r="I24" s="15" t="s">
        <v>127</v>
      </c>
    </row>
    <row r="25" spans="1:9" ht="18" customHeight="1" x14ac:dyDescent="0.3">
      <c r="A25" s="15" t="s">
        <v>125</v>
      </c>
      <c r="B25" s="15" t="s">
        <v>124</v>
      </c>
      <c r="C25" s="6" t="s">
        <v>128</v>
      </c>
      <c r="D25" s="15" t="s">
        <v>94</v>
      </c>
      <c r="E25" s="16">
        <v>882</v>
      </c>
      <c r="F25" s="16">
        <v>309</v>
      </c>
      <c r="G25" s="16">
        <v>480</v>
      </c>
      <c r="H25" s="17">
        <f t="shared" si="0"/>
        <v>1671</v>
      </c>
      <c r="I25" s="15"/>
    </row>
    <row r="26" spans="1:9" ht="14.25" customHeight="1" x14ac:dyDescent="0.3"/>
    <row r="27" spans="1:9" ht="14.25" customHeight="1" x14ac:dyDescent="0.3">
      <c r="A27" s="18" t="s">
        <v>129</v>
      </c>
      <c r="B27" s="19"/>
      <c r="C27" s="19"/>
      <c r="D27" s="19"/>
      <c r="E27" s="19"/>
      <c r="F27" s="19"/>
      <c r="G27" s="19"/>
      <c r="H27" s="19"/>
      <c r="I27" s="19"/>
    </row>
    <row r="28" spans="1:9" ht="14.25" customHeight="1" x14ac:dyDescent="0.3"/>
    <row r="29" spans="1:9" ht="14.25" customHeight="1" x14ac:dyDescent="0.3"/>
    <row r="30" spans="1:9" ht="14.25" customHeight="1" x14ac:dyDescent="0.3"/>
    <row r="31" spans="1:9" ht="14.25" customHeight="1" x14ac:dyDescent="0.3"/>
    <row r="32" spans="1:9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</sheetData>
  <mergeCells count="3">
    <mergeCell ref="A1:H1"/>
    <mergeCell ref="A2:H2"/>
    <mergeCell ref="A27:I27"/>
  </mergeCells>
  <pageMargins left="0.75" right="0.75" top="1" bottom="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Tariffe Allegato 3</vt:lpstr>
      <vt:lpstr>Calcolo Corsi</vt:lpstr>
      <vt:lpstr>Date Corsi Luglio-Agosto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Letizia Letizia</cp:lastModifiedBy>
  <dcterms:created xsi:type="dcterms:W3CDTF">2026-05-03T15:57:03Z</dcterms:created>
  <dcterms:modified xsi:type="dcterms:W3CDTF">2026-05-16T12:51:27Z</dcterms:modified>
</cp:coreProperties>
</file>